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sat\limbo\77729\noPerfil\Mis documentos\OPI\Impresos\Modelos excel orzamentos proxectos\"/>
    </mc:Choice>
  </mc:AlternateContent>
  <xr:revisionPtr revIDLastSave="0" documentId="13_ncr:1_{02D0E11C-EB48-4C23-8B8B-A9CA5A08DAE5}" xr6:coauthVersionLast="36" xr6:coauthVersionMax="47" xr10:uidLastSave="{00000000-0000-0000-0000-000000000000}"/>
  <bookViews>
    <workbookView xWindow="0" yWindow="0" windowWidth="28800" windowHeight="12330" xr2:uid="{00000000-000D-0000-FFFF-FFFF00000000}"/>
  </bookViews>
  <sheets>
    <sheet name="Personnel" sheetId="1" r:id="rId1"/>
  </sheets>
  <definedNames>
    <definedName name="_ftn1" localSheetId="0">Personnel!#REF!</definedName>
    <definedName name="_ftn2" localSheetId="0">Personnel!#REF!</definedName>
    <definedName name="_ftn3" localSheetId="0">Personnel!#REF!</definedName>
    <definedName name="_ftnref1" localSheetId="0">Personnel!#REF!</definedName>
    <definedName name="_ftnref2" localSheetId="0">Personnel!#REF!</definedName>
    <definedName name="_ftnref3" localSheetId="0">Personnel!#REF!</definedName>
    <definedName name="Effort_PM">#REF!</definedName>
    <definedName name="T34a_Staff_effort">#REF!</definedName>
    <definedName name="T34a_Staff_effort_2">#REF!</definedName>
    <definedName name="Zone_1">#REF!</definedName>
    <definedName name="Zone_2">#REF!</definedName>
    <definedName name="Zone_3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G14" i="1"/>
  <c r="E19" i="1"/>
  <c r="E17" i="1"/>
  <c r="F17" i="1" s="1"/>
  <c r="E18" i="1"/>
  <c r="F18" i="1" s="1"/>
  <c r="D25" i="1" l="1"/>
  <c r="D24" i="1"/>
  <c r="D23" i="1"/>
  <c r="E14" i="1" l="1"/>
  <c r="E21" i="1"/>
  <c r="E16" i="1"/>
  <c r="E15" i="1"/>
  <c r="C10" i="1" l="1"/>
  <c r="E47" i="1"/>
  <c r="F47" i="1"/>
  <c r="G47" i="1"/>
  <c r="E20" i="1"/>
  <c r="N36" i="1"/>
  <c r="N37" i="1"/>
  <c r="N40" i="1"/>
  <c r="N39" i="1"/>
  <c r="G18" i="1" l="1"/>
  <c r="G17" i="1"/>
  <c r="G15" i="1"/>
  <c r="G19" i="1"/>
  <c r="G20" i="1"/>
  <c r="G16" i="1"/>
  <c r="G21" i="1"/>
  <c r="F14" i="1"/>
  <c r="F15" i="1"/>
  <c r="F21" i="1"/>
  <c r="F20" i="1"/>
  <c r="F19" i="1"/>
  <c r="D37" i="1" s="1"/>
  <c r="F16" i="1"/>
  <c r="N41" i="1"/>
  <c r="C11" i="1"/>
  <c r="D38" i="1" l="1"/>
  <c r="G24" i="1"/>
  <c r="G25" i="1"/>
  <c r="G23" i="1"/>
  <c r="F22" i="1"/>
  <c r="D40" i="1" l="1"/>
  <c r="D42" i="1" s="1"/>
  <c r="H47" i="1" s="1"/>
  <c r="D47" i="1"/>
  <c r="I47" i="1" l="1"/>
  <c r="K47" i="1" s="1"/>
  <c r="L47" i="1" s="1"/>
  <c r="C43" i="1"/>
</calcChain>
</file>

<file path=xl/sharedStrings.xml><?xml version="1.0" encoding="utf-8"?>
<sst xmlns="http://schemas.openxmlformats.org/spreadsheetml/2006/main" count="128" uniqueCount="115">
  <si>
    <t>ACRÓNIMO PROXECTO</t>
  </si>
  <si>
    <t>UDC Principal investigator (Main Contact)</t>
  </si>
  <si>
    <t>Group-Centre</t>
  </si>
  <si>
    <t>UDC Additional contact person</t>
  </si>
  <si>
    <t>ex: Valérie Bruynseraede</t>
  </si>
  <si>
    <t>europa.otri@udc.gal</t>
  </si>
  <si>
    <t>Total budget</t>
  </si>
  <si>
    <t> </t>
  </si>
  <si>
    <t>Duration</t>
  </si>
  <si>
    <t>XX months</t>
  </si>
  <si>
    <t>Topic</t>
  </si>
  <si>
    <t>Call</t>
  </si>
  <si>
    <t>ex: HORIZON-CL5-2021-D4-02-02</t>
  </si>
  <si>
    <t>Personnel Costs and Dedication</t>
  </si>
  <si>
    <t>References Horizon Europe (pre-established)</t>
  </si>
  <si>
    <t>Annual Productive Hours</t>
  </si>
  <si>
    <t>Productive days per Person</t>
  </si>
  <si>
    <t>Daily productive hours</t>
  </si>
  <si>
    <t>Monthly Productive Hours</t>
  </si>
  <si>
    <t>Monthly Productive days per Person</t>
  </si>
  <si>
    <t>Personnel</t>
  </si>
  <si>
    <t>Days/project /(=person-day) - Expresado en dias enteros (1) o medios días (0,5)</t>
  </si>
  <si>
    <t>Real Cost/day</t>
  </si>
  <si>
    <t>Real Costs/project</t>
  </si>
  <si>
    <t>Months/project (= PM)</t>
  </si>
  <si>
    <t>Comments</t>
  </si>
  <si>
    <t>PDI propio XX 1</t>
  </si>
  <si>
    <t>Sempre usamos os devengos  do ano pechado anterior á proposta, neste caso 2021. O custo anual é o salario bruto+coste empresarial á seguridade social. No caso de contratados, tamén se incluiría a liquidación.</t>
  </si>
  <si>
    <t xml:space="preserve"> </t>
  </si>
  <si>
    <t>PDI propio XX 2</t>
  </si>
  <si>
    <t>PDI propio XX 3</t>
  </si>
  <si>
    <t>PDI propio XX 4</t>
  </si>
  <si>
    <t>PDI propio XX 5</t>
  </si>
  <si>
    <t>Post doc (hired) Full time (exemplo)</t>
  </si>
  <si>
    <t>Custo contrato medio de postdoc 40-45k€; o/a IP poderá subir esta cantidad até o máximo de 60k€</t>
  </si>
  <si>
    <t>Pre-doc (hired) full time (exemplo)</t>
  </si>
  <si>
    <t>Custo contrato medio pre-doc 30-35k€; a/o IP poderá subir esta cantidade até o máximo de 40.000 EUR</t>
  </si>
  <si>
    <t>Project manager (hired) full time-só para proxectos coordinados por UDC- (exemplo)</t>
  </si>
  <si>
    <t>Custo contrato medio de project manager 40k€, par-time 23k€</t>
  </si>
  <si>
    <t>TOTAL</t>
  </si>
  <si>
    <t>Days UDC Staff</t>
  </si>
  <si>
    <t>PM UDC Staff</t>
  </si>
  <si>
    <t>Days Hired Staff</t>
  </si>
  <si>
    <t>PM Hired Staff</t>
  </si>
  <si>
    <t>Total Days</t>
  </si>
  <si>
    <t>Total PM</t>
  </si>
  <si>
    <t>TOTAL BUDGET</t>
  </si>
  <si>
    <t>Category</t>
  </si>
  <si>
    <t>Description/Examples</t>
  </si>
  <si>
    <t>Exemplo amortización dun equipo</t>
  </si>
  <si>
    <t>C. Purchase costs</t>
  </si>
  <si>
    <t>C.1. Travel &amp; subsistence (Assistence to events)</t>
  </si>
  <si>
    <t>Viaxes e dietas para asistencia a congresos ou reunións. Neste apartado non se inclúen as inscripcións a congresos nin a organización de eventos. Ver referencias de custos na táboa da dereita</t>
  </si>
  <si>
    <t>Exemplo: Valor do ben</t>
  </si>
  <si>
    <t>C.2. Equipment (only depreciation costs)</t>
  </si>
  <si>
    <t>Finánciase a amortización dos equipos que se adquiran ou foran adquiridos con anterioridade sempre que estea a súa vida útil vixente. Ademais, solo podemos imputar o % de uso real que se estea a destinar ao proyecto. O equipamiento informático non é elexible salvo que traballemos no marco dun proxecto TIC e sexa material específico.</t>
  </si>
  <si>
    <t>Meses de uso do ben no proxecto (365 dias)</t>
  </si>
  <si>
    <t>C.3. Consumables (eg chemicals, electronic pieces..)</t>
  </si>
  <si>
    <t>Finánciase material funxible necesario para levar a cabo técnicamente o proxecto. O tóner e o material de oficina non é elexible.</t>
  </si>
  <si>
    <t>Meses vida util do ben (consultar OTRI)</t>
  </si>
  <si>
    <t>C.3. Organisation of events</t>
  </si>
  <si>
    <t>Organización de eventos propios do proxecto  (catering, aluguer de salas, folletos e material publicitario, pago de honorarios a ponentes…).</t>
  </si>
  <si>
    <t>Dedicación ben proxecto (100%=1)</t>
  </si>
  <si>
    <t xml:space="preserve">C.3. Conference registration </t>
  </si>
  <si>
    <t>Inscripcións a congresos ou seminarios</t>
  </si>
  <si>
    <t>Amortización</t>
  </si>
  <si>
    <t>C.3. Open Access publications</t>
  </si>
  <si>
    <t>Publicacións de artigos científicos relacionados có proxecto; é obrigatorio publicar en open access. Como referencia usamos unha media de 2.500€ por publicación.</t>
  </si>
  <si>
    <t>C.3. Others</t>
  </si>
  <si>
    <t>Gastos elexibles pero non contemplados en apartados anteriores como rexistro de patente, servizo de tradución, desenvolvemento de web básica, …</t>
  </si>
  <si>
    <t>Viaxes</t>
  </si>
  <si>
    <t>Número</t>
  </si>
  <si>
    <t>Persoas</t>
  </si>
  <si>
    <t>Estimación</t>
  </si>
  <si>
    <t>Total</t>
  </si>
  <si>
    <t>D. Other costs categories</t>
  </si>
  <si>
    <t>D.2. Internally invoiced goods and services</t>
  </si>
  <si>
    <t>Facturas internas SAI. Only actual indirect costs applicable if so established in unit costs calculation. No automatic 25% indirect costs.</t>
  </si>
  <si>
    <t>A. Direct personnel costs</t>
  </si>
  <si>
    <t>A.2. Hired Personnel</t>
  </si>
  <si>
    <t>Persoal contratado a cargo doproxecto. Existen mínimos salariales fixados pola universidade pero non máximos, aínda que o adecuado é usar como cota superior os salarios de convocatorias públicas europeas, ou similares. Tamén deben facer time sheets si o proxecto é concedido, aínda estando contratados a tempo completo.</t>
  </si>
  <si>
    <t>Nacionales viaje vuelo</t>
  </si>
  <si>
    <t>A.1. UDC's Personnel</t>
  </si>
  <si>
    <t>Persoal propio da UDC que imputa parte do seu tempo ao proxecto, e fará time sheets. Como o financiamento de H2020 é do 100%, có persoal propio xenéranse Recursos de Libre Disposición (RLDs), a definición atópase na Instrucción UDC proxectos de I+D internacionais (https://sede.udc.gal/services/electronic_board/EXP2017/002759)</t>
  </si>
  <si>
    <t>Nacionales dieta (aloxamento e manutención, 1 día, grupo2)</t>
  </si>
  <si>
    <t>C.3. Audit costs</t>
  </si>
  <si>
    <t>If Total costs&gt;430.000€</t>
  </si>
  <si>
    <t>Gastos de auditoría: é necesario contratar e pasar unha auditoría ao final do proxecto cando os cando os custos totais (directos + indirectos) superan os 430.000€. Esta auditoría denomínase de primeiro nivel xa que a encarga o propio proxecto, o que non exime de que a CE solicite unha auditoría de segundo nivel realizada polos seus propios auditores (non é habitual).</t>
  </si>
  <si>
    <t xml:space="preserve">Internacionales viaje </t>
  </si>
  <si>
    <t>Total Direct Costs</t>
  </si>
  <si>
    <t>Suma dos direct personnel costs, other direct costs e audit costs.</t>
  </si>
  <si>
    <t>Internacional dietas (ref. Bruselas) (aloxamento e manutención, 1 día, grupo 2)</t>
  </si>
  <si>
    <t>B. Subcontracting</t>
  </si>
  <si>
    <t>E. Indirect costs not applicable</t>
  </si>
  <si>
    <t>Sempre ten que estar especificada na proposta (section 4, third parties) xa que unha vez concedido o proxecto sólo podremos modificar esta categoría de gasto a través de enmendas ao contrato. Non se pode subcontratar tarefas "core" ou tarefas sin as que o proxecto non se poida levar a cabo. Ao igual que no resto de gastos, pero especialmente neste, haberá que ter en conta a Ley de Contratos del Sector Público (LCSP).</t>
  </si>
  <si>
    <t>Indirect Costs/ Overheads</t>
  </si>
  <si>
    <t>25% direct costs</t>
  </si>
  <si>
    <t>En HE os custos indirectos son fixos (Lump Sum), e correspondense ao 25% dos custos directos</t>
  </si>
  <si>
    <t>Resumo orzamento en formato Proposta</t>
  </si>
  <si>
    <t>PARTICIPANT</t>
  </si>
  <si>
    <t>COUNTRY</t>
  </si>
  <si>
    <t>(A) Direct personnel costs</t>
  </si>
  <si>
    <t>(C)Purchase costs</t>
  </si>
  <si>
    <t>(B) Direct costs of subcontracting</t>
  </si>
  <si>
    <t>(D) Other costs categories</t>
  </si>
  <si>
    <t>(E) Indirect costs (=0,25(A+B-E))</t>
  </si>
  <si>
    <t>(F) Total estimated elegible costs (=A+B+C+D+E)</t>
  </si>
  <si>
    <t>(G) Funding rate</t>
  </si>
  <si>
    <t>(H) Max. Grant (=H*I)</t>
  </si>
  <si>
    <t>(I) Requested Grant</t>
  </si>
  <si>
    <t>UDC</t>
  </si>
  <si>
    <t>Spain</t>
  </si>
  <si>
    <t>Técnica OTRI</t>
  </si>
  <si>
    <t>Fecha revisión final</t>
  </si>
  <si>
    <t>Real cost/year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</si>
</sst>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Calibri "/>
    </font>
    <font>
      <sz val="10"/>
      <color theme="1"/>
      <name val="Calibri 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 "/>
    </font>
    <font>
      <b/>
      <i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A6A6A6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 "/>
    </font>
    <font>
      <b/>
      <sz val="11"/>
      <color rgb="FFFFFFFF"/>
      <name val="Calibri"/>
      <family val="2"/>
    </font>
    <font>
      <sz val="9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4472C4"/>
      <name val="Calibri"/>
      <family val="2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dashed">
        <color rgb="FF000000"/>
      </right>
      <top/>
      <bottom/>
      <diagonal/>
    </border>
    <border>
      <left style="medium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/>
      <right style="dash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/>
      <bottom style="dotted">
        <color auto="1"/>
      </bottom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 style="dashed">
        <color rgb="FF000000"/>
      </left>
      <right style="medium">
        <color rgb="FF000000"/>
      </right>
      <top style="dotted">
        <color auto="1"/>
      </top>
      <bottom style="medium">
        <color rgb="FF000000"/>
      </bottom>
      <diagonal/>
    </border>
    <border>
      <left/>
      <right style="dashed">
        <color auto="1"/>
      </right>
      <top style="medium">
        <color rgb="FF000000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ashed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dotted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2"/>
    <xf numFmtId="0" fontId="7" fillId="0" borderId="0" xfId="2" applyProtection="1">
      <protection locked="0"/>
    </xf>
    <xf numFmtId="0" fontId="0" fillId="0" borderId="1" xfId="0" applyBorder="1"/>
    <xf numFmtId="0" fontId="6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8" fontId="6" fillId="0" borderId="11" xfId="0" applyNumberFormat="1" applyFont="1" applyBorder="1"/>
    <xf numFmtId="8" fontId="6" fillId="0" borderId="2" xfId="0" applyNumberFormat="1" applyFont="1" applyBorder="1"/>
    <xf numFmtId="0" fontId="6" fillId="0" borderId="2" xfId="0" applyFont="1" applyBorder="1"/>
    <xf numFmtId="0" fontId="13" fillId="7" borderId="14" xfId="0" applyFont="1" applyFill="1" applyBorder="1"/>
    <xf numFmtId="0" fontId="10" fillId="0" borderId="14" xfId="0" applyFont="1" applyBorder="1"/>
    <xf numFmtId="44" fontId="10" fillId="0" borderId="14" xfId="1" applyFont="1" applyBorder="1"/>
    <xf numFmtId="0" fontId="3" fillId="0" borderId="0" xfId="0" applyFont="1"/>
    <xf numFmtId="0" fontId="12" fillId="6" borderId="8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4" fillId="0" borderId="3" xfId="0" applyFont="1" applyBorder="1"/>
    <xf numFmtId="8" fontId="14" fillId="0" borderId="11" xfId="0" applyNumberFormat="1" applyFont="1" applyBorder="1"/>
    <xf numFmtId="0" fontId="14" fillId="0" borderId="4" xfId="0" applyFont="1" applyBorder="1"/>
    <xf numFmtId="0" fontId="14" fillId="0" borderId="12" xfId="0" applyFont="1" applyBorder="1"/>
    <xf numFmtId="9" fontId="14" fillId="0" borderId="12" xfId="3" applyFont="1" applyBorder="1"/>
    <xf numFmtId="0" fontId="14" fillId="0" borderId="5" xfId="0" applyFont="1" applyBorder="1"/>
    <xf numFmtId="44" fontId="14" fillId="0" borderId="13" xfId="1" applyFont="1" applyBorder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0" fontId="17" fillId="6" borderId="0" xfId="0" applyFont="1" applyFill="1" applyAlignment="1">
      <alignment horizontal="center"/>
    </xf>
    <xf numFmtId="164" fontId="17" fillId="6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10" fillId="3" borderId="20" xfId="0" applyFont="1" applyFill="1" applyBorder="1" applyAlignment="1">
      <alignment horizontal="left" vertical="center"/>
    </xf>
    <xf numFmtId="0" fontId="6" fillId="10" borderId="1" xfId="0" applyFont="1" applyFill="1" applyBorder="1"/>
    <xf numFmtId="0" fontId="10" fillId="10" borderId="1" xfId="0" applyFont="1" applyFill="1" applyBorder="1"/>
    <xf numFmtId="8" fontId="6" fillId="10" borderId="2" xfId="0" applyNumberFormat="1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8" fontId="6" fillId="0" borderId="12" xfId="0" applyNumberFormat="1" applyFont="1" applyBorder="1"/>
    <xf numFmtId="8" fontId="6" fillId="0" borderId="19" xfId="0" applyNumberFormat="1" applyFont="1" applyBorder="1"/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44" fontId="16" fillId="0" borderId="31" xfId="1" applyFont="1" applyBorder="1" applyAlignment="1">
      <alignment vertical="center"/>
    </xf>
    <xf numFmtId="44" fontId="18" fillId="0" borderId="32" xfId="1" applyFont="1" applyBorder="1" applyAlignment="1">
      <alignment vertical="center"/>
    </xf>
    <xf numFmtId="0" fontId="20" fillId="0" borderId="23" xfId="0" applyFont="1" applyBorder="1" applyAlignment="1">
      <alignment horizontal="left" vertical="center"/>
    </xf>
    <xf numFmtId="44" fontId="16" fillId="0" borderId="33" xfId="1" applyFont="1" applyBorder="1" applyAlignment="1">
      <alignment vertical="center"/>
    </xf>
    <xf numFmtId="0" fontId="11" fillId="0" borderId="0" xfId="0" applyFont="1"/>
    <xf numFmtId="44" fontId="4" fillId="0" borderId="0" xfId="1" applyFont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164" fontId="0" fillId="3" borderId="40" xfId="1" applyNumberFormat="1" applyFont="1" applyFill="1" applyBorder="1" applyAlignment="1">
      <alignment vertical="center"/>
    </xf>
    <xf numFmtId="164" fontId="0" fillId="3" borderId="41" xfId="1" applyNumberFormat="1" applyFont="1" applyFill="1" applyBorder="1" applyAlignment="1">
      <alignment vertical="center"/>
    </xf>
    <xf numFmtId="164" fontId="19" fillId="3" borderId="41" xfId="1" applyNumberFormat="1" applyFont="1" applyFill="1" applyBorder="1" applyAlignment="1">
      <alignment vertical="center"/>
    </xf>
    <xf numFmtId="164" fontId="0" fillId="3" borderId="42" xfId="1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164" fontId="0" fillId="3" borderId="46" xfId="1" applyNumberFormat="1" applyFont="1" applyFill="1" applyBorder="1" applyAlignment="1">
      <alignment vertical="center"/>
    </xf>
    <xf numFmtId="164" fontId="0" fillId="3" borderId="47" xfId="1" applyNumberFormat="1" applyFont="1" applyFill="1" applyBorder="1" applyAlignment="1">
      <alignment vertical="center"/>
    </xf>
    <xf numFmtId="164" fontId="0" fillId="3" borderId="48" xfId="1" applyNumberFormat="1" applyFont="1" applyFill="1" applyBorder="1" applyAlignment="1">
      <alignment vertical="center"/>
    </xf>
    <xf numFmtId="164" fontId="0" fillId="3" borderId="49" xfId="1" applyNumberFormat="1" applyFont="1" applyFill="1" applyBorder="1" applyAlignment="1">
      <alignment vertical="center"/>
    </xf>
    <xf numFmtId="164" fontId="19" fillId="3" borderId="50" xfId="1" applyNumberFormat="1" applyFont="1" applyFill="1" applyBorder="1" applyAlignment="1">
      <alignment vertical="center"/>
    </xf>
    <xf numFmtId="164" fontId="0" fillId="3" borderId="51" xfId="1" applyNumberFormat="1" applyFont="1" applyFill="1" applyBorder="1" applyAlignment="1">
      <alignment vertical="center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19" fillId="3" borderId="35" xfId="0" applyNumberFormat="1" applyFont="1" applyFill="1" applyBorder="1" applyAlignment="1">
      <alignment vertical="center"/>
    </xf>
    <xf numFmtId="0" fontId="7" fillId="3" borderId="0" xfId="2" applyFill="1"/>
    <xf numFmtId="0" fontId="24" fillId="10" borderId="30" xfId="0" applyFont="1" applyFill="1" applyBorder="1" applyAlignment="1">
      <alignment vertical="center" wrapText="1"/>
    </xf>
    <xf numFmtId="0" fontId="11" fillId="0" borderId="55" xfId="0" applyFont="1" applyBorder="1" applyAlignment="1">
      <alignment horizontal="left" vertical="center"/>
    </xf>
    <xf numFmtId="0" fontId="2" fillId="2" borderId="59" xfId="0" applyFont="1" applyFill="1" applyBorder="1" applyAlignment="1">
      <alignment vertical="center"/>
    </xf>
    <xf numFmtId="0" fontId="10" fillId="3" borderId="60" xfId="0" applyFont="1" applyFill="1" applyBorder="1" applyAlignment="1">
      <alignment horizontal="left" vertical="center"/>
    </xf>
    <xf numFmtId="0" fontId="22" fillId="9" borderId="61" xfId="0" applyFont="1" applyFill="1" applyBorder="1" applyAlignment="1">
      <alignment vertical="center" wrapText="1"/>
    </xf>
    <xf numFmtId="0" fontId="11" fillId="0" borderId="61" xfId="0" applyFont="1" applyBorder="1" applyAlignment="1">
      <alignment vertical="center"/>
    </xf>
    <xf numFmtId="0" fontId="11" fillId="3" borderId="62" xfId="0" applyFont="1" applyFill="1" applyBorder="1" applyAlignment="1">
      <alignment vertical="center"/>
    </xf>
    <xf numFmtId="2" fontId="22" fillId="9" borderId="21" xfId="0" applyNumberFormat="1" applyFont="1" applyFill="1" applyBorder="1" applyAlignment="1">
      <alignment vertical="center" wrapText="1"/>
    </xf>
    <xf numFmtId="0" fontId="0" fillId="0" borderId="21" xfId="0" applyBorder="1"/>
    <xf numFmtId="0" fontId="0" fillId="0" borderId="26" xfId="0" applyBorder="1"/>
    <xf numFmtId="0" fontId="10" fillId="3" borderId="62" xfId="0" applyFont="1" applyFill="1" applyBorder="1" applyAlignment="1">
      <alignment vertical="center"/>
    </xf>
    <xf numFmtId="2" fontId="10" fillId="3" borderId="26" xfId="0" applyNumberFormat="1" applyFont="1" applyFill="1" applyBorder="1" applyAlignment="1">
      <alignment vertical="center"/>
    </xf>
    <xf numFmtId="0" fontId="22" fillId="9" borderId="63" xfId="0" applyFont="1" applyFill="1" applyBorder="1" applyAlignment="1">
      <alignment vertical="center" wrapText="1"/>
    </xf>
    <xf numFmtId="0" fontId="22" fillId="9" borderId="64" xfId="0" applyFont="1" applyFill="1" applyBorder="1" applyAlignment="1">
      <alignment vertical="center" wrapText="1"/>
    </xf>
    <xf numFmtId="0" fontId="26" fillId="9" borderId="67" xfId="0" applyFont="1" applyFill="1" applyBorder="1"/>
    <xf numFmtId="0" fontId="26" fillId="9" borderId="68" xfId="0" applyFont="1" applyFill="1" applyBorder="1"/>
    <xf numFmtId="0" fontId="27" fillId="9" borderId="69" xfId="0" applyFont="1" applyFill="1" applyBorder="1"/>
    <xf numFmtId="0" fontId="26" fillId="9" borderId="70" xfId="0" applyFont="1" applyFill="1" applyBorder="1"/>
    <xf numFmtId="0" fontId="27" fillId="9" borderId="14" xfId="0" applyFont="1" applyFill="1" applyBorder="1"/>
    <xf numFmtId="0" fontId="27" fillId="9" borderId="71" xfId="0" applyFont="1" applyFill="1" applyBorder="1"/>
    <xf numFmtId="0" fontId="26" fillId="9" borderId="14" xfId="0" applyFont="1" applyFill="1" applyBorder="1"/>
    <xf numFmtId="0" fontId="28" fillId="9" borderId="71" xfId="0" applyFont="1" applyFill="1" applyBorder="1"/>
    <xf numFmtId="0" fontId="26" fillId="9" borderId="72" xfId="0" applyFont="1" applyFill="1" applyBorder="1"/>
    <xf numFmtId="0" fontId="27" fillId="0" borderId="74" xfId="0" applyFont="1" applyBorder="1"/>
    <xf numFmtId="0" fontId="26" fillId="0" borderId="79" xfId="0" applyFont="1" applyBorder="1"/>
    <xf numFmtId="0" fontId="0" fillId="0" borderId="73" xfId="0" applyBorder="1"/>
    <xf numFmtId="0" fontId="21" fillId="8" borderId="27" xfId="0" applyFont="1" applyFill="1" applyBorder="1" applyAlignment="1">
      <alignment vertical="center"/>
    </xf>
    <xf numFmtId="0" fontId="21" fillId="8" borderId="82" xfId="0" applyFont="1" applyFill="1" applyBorder="1" applyAlignment="1">
      <alignment vertical="center" wrapText="1"/>
    </xf>
    <xf numFmtId="0" fontId="2" fillId="2" borderId="83" xfId="0" applyFont="1" applyFill="1" applyBorder="1" applyAlignment="1">
      <alignment vertical="center"/>
    </xf>
    <xf numFmtId="3" fontId="0" fillId="0" borderId="7" xfId="0" applyNumberFormat="1" applyBorder="1"/>
    <xf numFmtId="1" fontId="0" fillId="0" borderId="7" xfId="0" applyNumberFormat="1" applyBorder="1"/>
    <xf numFmtId="4" fontId="0" fillId="0" borderId="8" xfId="0" applyNumberFormat="1" applyBorder="1"/>
    <xf numFmtId="7" fontId="6" fillId="0" borderId="18" xfId="1" applyNumberFormat="1" applyFont="1" applyBorder="1" applyAlignment="1">
      <alignment vertical="center"/>
    </xf>
    <xf numFmtId="3" fontId="0" fillId="3" borderId="52" xfId="1" applyNumberFormat="1" applyFont="1" applyFill="1" applyBorder="1" applyAlignment="1">
      <alignment horizontal="center" vertical="center"/>
    </xf>
    <xf numFmtId="3" fontId="0" fillId="3" borderId="53" xfId="1" applyNumberFormat="1" applyFont="1" applyFill="1" applyBorder="1" applyAlignment="1">
      <alignment horizontal="center" vertical="center"/>
    </xf>
    <xf numFmtId="3" fontId="19" fillId="3" borderId="53" xfId="1" applyNumberFormat="1" applyFont="1" applyFill="1" applyBorder="1" applyAlignment="1">
      <alignment horizontal="center" vertical="center"/>
    </xf>
    <xf numFmtId="3" fontId="0" fillId="3" borderId="84" xfId="1" applyNumberFormat="1" applyFont="1" applyFill="1" applyBorder="1" applyAlignment="1">
      <alignment horizontal="center" vertical="center"/>
    </xf>
    <xf numFmtId="3" fontId="5" fillId="3" borderId="57" xfId="0" applyNumberFormat="1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7" fillId="0" borderId="28" xfId="2" applyBorder="1" applyAlignment="1">
      <alignment horizontal="center" vertical="center"/>
    </xf>
    <xf numFmtId="0" fontId="7" fillId="0" borderId="29" xfId="2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164" fontId="3" fillId="11" borderId="46" xfId="1" applyNumberFormat="1" applyFont="1" applyFill="1" applyBorder="1" applyAlignment="1">
      <alignment vertical="center"/>
    </xf>
    <xf numFmtId="164" fontId="3" fillId="11" borderId="47" xfId="1" applyNumberFormat="1" applyFont="1" applyFill="1" applyBorder="1" applyAlignment="1">
      <alignment vertical="center"/>
    </xf>
    <xf numFmtId="164" fontId="3" fillId="11" borderId="48" xfId="1" applyNumberFormat="1" applyFont="1" applyFill="1" applyBorder="1" applyAlignment="1">
      <alignment vertical="center"/>
    </xf>
    <xf numFmtId="164" fontId="29" fillId="11" borderId="47" xfId="1" applyNumberFormat="1" applyFont="1" applyFill="1" applyBorder="1" applyAlignment="1">
      <alignment vertical="center"/>
    </xf>
    <xf numFmtId="4" fontId="24" fillId="11" borderId="54" xfId="0" applyNumberFormat="1" applyFont="1" applyFill="1" applyBorder="1" applyAlignment="1">
      <alignment vertical="center" wrapText="1"/>
    </xf>
    <xf numFmtId="0" fontId="0" fillId="0" borderId="85" xfId="0" applyBorder="1" applyAlignment="1">
      <alignment vertical="center"/>
    </xf>
    <xf numFmtId="164" fontId="0" fillId="0" borderId="85" xfId="0" applyNumberFormat="1" applyBorder="1" applyAlignment="1">
      <alignment vertical="center"/>
    </xf>
    <xf numFmtId="10" fontId="0" fillId="0" borderId="85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5" borderId="86" xfId="0" applyFont="1" applyFill="1" applyBorder="1" applyAlignment="1">
      <alignment horizontal="left" vertical="center"/>
    </xf>
    <xf numFmtId="0" fontId="10" fillId="5" borderId="87" xfId="0" applyFont="1" applyFill="1" applyBorder="1" applyAlignment="1">
      <alignment horizontal="left" vertical="center"/>
    </xf>
    <xf numFmtId="0" fontId="10" fillId="5" borderId="88" xfId="0" applyFont="1" applyFill="1" applyBorder="1" applyAlignment="1">
      <alignment horizontal="left" vertical="center"/>
    </xf>
    <xf numFmtId="0" fontId="23" fillId="9" borderId="14" xfId="4" applyFill="1" applyBorder="1" applyAlignment="1"/>
    <xf numFmtId="0" fontId="0" fillId="0" borderId="89" xfId="0" applyBorder="1"/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2" fillId="6" borderId="65" xfId="0" applyFont="1" applyFill="1" applyBorder="1" applyAlignment="1">
      <alignment horizontal="center"/>
    </xf>
    <xf numFmtId="0" fontId="12" fillId="6" borderId="6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7" fillId="9" borderId="75" xfId="0" applyFont="1" applyFill="1" applyBorder="1" applyAlignment="1">
      <alignment horizontal="center"/>
    </xf>
    <xf numFmtId="0" fontId="27" fillId="9" borderId="76" xfId="0" applyFont="1" applyFill="1" applyBorder="1" applyAlignment="1">
      <alignment horizontal="center"/>
    </xf>
    <xf numFmtId="0" fontId="27" fillId="9" borderId="77" xfId="0" applyFont="1" applyFill="1" applyBorder="1" applyAlignment="1">
      <alignment horizontal="center"/>
    </xf>
    <xf numFmtId="0" fontId="27" fillId="9" borderId="78" xfId="0" applyFont="1" applyFill="1" applyBorder="1" applyAlignment="1">
      <alignment horizontal="center"/>
    </xf>
    <xf numFmtId="0" fontId="27" fillId="0" borderId="80" xfId="0" applyFont="1" applyBorder="1" applyAlignment="1">
      <alignment horizontal="center"/>
    </xf>
    <xf numFmtId="0" fontId="27" fillId="0" borderId="81" xfId="0" applyFont="1" applyBorder="1" applyAlignment="1">
      <alignment horizontal="center"/>
    </xf>
    <xf numFmtId="4" fontId="25" fillId="10" borderId="16" xfId="0" applyNumberFormat="1" applyFont="1" applyFill="1" applyBorder="1" applyAlignment="1">
      <alignment horizontal="center" vertical="center" wrapText="1"/>
    </xf>
    <xf numFmtId="4" fontId="25" fillId="10" borderId="17" xfId="0" applyNumberFormat="1" applyFont="1" applyFill="1" applyBorder="1" applyAlignment="1">
      <alignment horizontal="center" vertical="center" wrapText="1"/>
    </xf>
    <xf numFmtId="4" fontId="25" fillId="10" borderId="37" xfId="0" applyNumberFormat="1" applyFont="1" applyFill="1" applyBorder="1" applyAlignment="1">
      <alignment horizontal="center" vertical="center" wrapText="1"/>
    </xf>
    <xf numFmtId="4" fontId="25" fillId="10" borderId="18" xfId="0" applyNumberFormat="1" applyFont="1" applyFill="1" applyBorder="1" applyAlignment="1">
      <alignment horizontal="center" vertical="center" wrapText="1"/>
    </xf>
    <xf numFmtId="4" fontId="25" fillId="10" borderId="43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8" fontId="8" fillId="0" borderId="2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</cellXfs>
  <cellStyles count="5">
    <cellStyle name="Hyperlink" xfId="4" xr:uid="{00000000-0005-0000-0000-000000000000}"/>
    <cellStyle name="Moneda" xfId="1" builtinId="4"/>
    <cellStyle name="Normal" xfId="0" builtinId="0"/>
    <cellStyle name="Normal 2 2" xfId="2" xr:uid="{00000000-0005-0000-0000-000003000000}"/>
    <cellStyle name="Porcentaje" xfId="3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J35:N41" totalsRowCount="1" headerRowDxfId="12" dataDxfId="11" tableBorderDxfId="10">
  <autoFilter ref="J35:N40" xr:uid="{00000000-0009-0000-0100-000001000000}"/>
  <tableColumns count="5">
    <tableColumn id="1" xr3:uid="{00000000-0010-0000-0000-000001000000}" name="Viaxes" totalsRowLabel="Total" dataDxfId="9" totalsRowDxfId="8"/>
    <tableColumn id="2" xr3:uid="{00000000-0010-0000-0000-000002000000}" name="Número" dataDxfId="7" totalsRowDxfId="6"/>
    <tableColumn id="3" xr3:uid="{00000000-0010-0000-0000-000003000000}" name="Persoas" dataDxfId="5" totalsRowDxfId="4"/>
    <tableColumn id="4" xr3:uid="{00000000-0010-0000-0000-000004000000}" name="Estimación" dataDxfId="3" totalsRowDxfId="2"/>
    <tableColumn id="5" xr3:uid="{00000000-0010-0000-0000-000005000000}" name="Total" totalsRowFunction="sum" dataDxfId="1" totalsRowDxfId="0">
      <calculatedColumnFormula>K36*L36*M36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uropa.otri@udc.g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="110" zoomScaleNormal="110" workbookViewId="0">
      <selection activeCell="C14" sqref="C14"/>
    </sheetView>
  </sheetViews>
  <sheetFormatPr baseColWidth="10" defaultColWidth="11.42578125" defaultRowHeight="15"/>
  <cols>
    <col min="2" max="2" width="73" customWidth="1"/>
    <col min="3" max="3" width="28.5703125" customWidth="1"/>
    <col min="4" max="4" width="50.140625" customWidth="1"/>
    <col min="5" max="7" width="28.5703125" customWidth="1"/>
    <col min="8" max="8" width="66.5703125" customWidth="1"/>
    <col min="9" max="9" width="21.42578125" customWidth="1"/>
    <col min="10" max="10" width="37.140625" customWidth="1"/>
    <col min="11" max="11" width="12.42578125" bestFit="1" customWidth="1"/>
    <col min="12" max="12" width="12.140625" bestFit="1" customWidth="1"/>
  </cols>
  <sheetData>
    <row r="1" spans="1:12" ht="15.75" thickBot="1"/>
    <row r="2" spans="1:12" ht="22.5" customHeight="1" thickBot="1">
      <c r="B2" s="129" t="s">
        <v>0</v>
      </c>
      <c r="C2" s="130"/>
      <c r="D2" s="130"/>
      <c r="E2" s="130"/>
      <c r="F2" s="131"/>
      <c r="G2" s="1"/>
      <c r="H2" s="1"/>
      <c r="I2" s="1"/>
      <c r="J2" s="1"/>
    </row>
    <row r="3" spans="1:12" ht="18.75" customHeight="1">
      <c r="B3" s="84" t="s">
        <v>1</v>
      </c>
      <c r="C3" s="147"/>
      <c r="D3" s="148"/>
      <c r="E3" s="85" t="s">
        <v>2</v>
      </c>
      <c r="F3" s="86"/>
      <c r="G3" s="1"/>
      <c r="H3" s="1"/>
      <c r="I3" s="1"/>
      <c r="J3" s="1"/>
    </row>
    <row r="4" spans="1:12" ht="18.75" customHeight="1">
      <c r="B4" s="87" t="s">
        <v>3</v>
      </c>
      <c r="C4" s="88" t="s">
        <v>4</v>
      </c>
      <c r="D4" s="127" t="s">
        <v>5</v>
      </c>
      <c r="E4" s="90" t="s">
        <v>6</v>
      </c>
      <c r="F4" s="89" t="s">
        <v>7</v>
      </c>
      <c r="G4" s="1"/>
      <c r="H4" s="1"/>
      <c r="I4" s="1"/>
      <c r="J4" s="1"/>
    </row>
    <row r="5" spans="1:12" ht="18.75" customHeight="1">
      <c r="B5" s="87" t="s">
        <v>8</v>
      </c>
      <c r="C5" s="149" t="s">
        <v>9</v>
      </c>
      <c r="D5" s="150"/>
      <c r="E5" s="94" t="s">
        <v>10</v>
      </c>
      <c r="F5" s="91" t="s">
        <v>7</v>
      </c>
      <c r="G5" s="1"/>
      <c r="H5" s="49"/>
      <c r="I5" s="1"/>
      <c r="J5" s="1"/>
    </row>
    <row r="6" spans="1:12" ht="18.75" customHeight="1" thickBot="1">
      <c r="B6" s="92" t="s">
        <v>11</v>
      </c>
      <c r="C6" s="151" t="s">
        <v>12</v>
      </c>
      <c r="D6" s="152"/>
      <c r="E6" s="95"/>
      <c r="F6" s="93"/>
      <c r="G6" s="1"/>
      <c r="H6" s="1"/>
      <c r="I6" s="1"/>
      <c r="J6" s="1"/>
    </row>
    <row r="7" spans="1:12" ht="15.75" thickBot="1">
      <c r="G7" s="1"/>
      <c r="H7" s="1"/>
      <c r="I7" s="1"/>
      <c r="J7" s="1"/>
    </row>
    <row r="8" spans="1:12">
      <c r="B8" s="143" t="s">
        <v>13</v>
      </c>
      <c r="C8" s="144"/>
      <c r="D8" s="144"/>
      <c r="E8" s="144"/>
      <c r="F8" s="144"/>
      <c r="G8" s="144"/>
      <c r="H8" s="1"/>
      <c r="I8" s="1"/>
    </row>
    <row r="9" spans="1:12" ht="15.75" customHeight="1" thickBot="1">
      <c r="B9" s="145" t="s">
        <v>14</v>
      </c>
      <c r="C9" s="146"/>
      <c r="D9" s="146"/>
      <c r="E9" s="146"/>
      <c r="F9" s="146"/>
      <c r="G9" s="146"/>
      <c r="H9" s="2"/>
      <c r="I9" s="2"/>
    </row>
    <row r="10" spans="1:12" ht="21.75" customHeight="1">
      <c r="B10" s="73" t="s">
        <v>15</v>
      </c>
      <c r="C10" s="80">
        <f>E10*G10</f>
        <v>1612.5</v>
      </c>
      <c r="D10" s="82" t="s">
        <v>16</v>
      </c>
      <c r="E10" s="74">
        <v>215</v>
      </c>
      <c r="F10" s="75" t="s">
        <v>17</v>
      </c>
      <c r="G10" s="76">
        <v>7.5</v>
      </c>
      <c r="H10" s="2"/>
      <c r="I10" s="2"/>
    </row>
    <row r="11" spans="1:12" ht="22.5" customHeight="1" thickBot="1">
      <c r="B11" s="34" t="s">
        <v>18</v>
      </c>
      <c r="C11" s="81">
        <f>C10/12</f>
        <v>134.375</v>
      </c>
      <c r="D11" s="83" t="s">
        <v>19</v>
      </c>
      <c r="E11" s="77">
        <v>18</v>
      </c>
      <c r="F11" s="78"/>
      <c r="G11" s="79"/>
      <c r="H11" s="48"/>
      <c r="I11" s="2"/>
    </row>
    <row r="12" spans="1:12" ht="15" customHeight="1" thickBot="1">
      <c r="A12" s="1"/>
      <c r="B12" s="1"/>
      <c r="C12" s="1"/>
      <c r="D12" s="1"/>
      <c r="E12" s="1"/>
      <c r="F12" s="1"/>
      <c r="G12" s="1"/>
      <c r="H12" s="1"/>
      <c r="I12" s="48"/>
      <c r="J12" s="2"/>
    </row>
    <row r="13" spans="1:12" ht="22.5" customHeight="1">
      <c r="B13" s="57" t="s">
        <v>20</v>
      </c>
      <c r="C13" s="58" t="s">
        <v>114</v>
      </c>
      <c r="D13" s="96" t="s">
        <v>21</v>
      </c>
      <c r="E13" s="97" t="s">
        <v>22</v>
      </c>
      <c r="F13" s="98" t="s">
        <v>23</v>
      </c>
      <c r="G13" s="110" t="s">
        <v>24</v>
      </c>
      <c r="H13" s="72" t="s">
        <v>25</v>
      </c>
    </row>
    <row r="14" spans="1:12" ht="22.5" customHeight="1">
      <c r="A14" s="128"/>
      <c r="B14" s="50" t="s">
        <v>26</v>
      </c>
      <c r="C14" s="59"/>
      <c r="D14" s="65"/>
      <c r="E14" s="53">
        <f t="shared" ref="E14:E21" si="0">C14/$E$10</f>
        <v>0</v>
      </c>
      <c r="F14" s="115">
        <f>D14*E14</f>
        <v>0</v>
      </c>
      <c r="G14" s="103">
        <f t="shared" ref="G14:G21" si="1">D14/$E$11</f>
        <v>0</v>
      </c>
      <c r="H14" s="42" t="s">
        <v>27</v>
      </c>
      <c r="I14" t="s">
        <v>28</v>
      </c>
      <c r="L14" t="s">
        <v>28</v>
      </c>
    </row>
    <row r="15" spans="1:12" ht="22.5" customHeight="1">
      <c r="B15" s="51" t="s">
        <v>29</v>
      </c>
      <c r="C15" s="60"/>
      <c r="D15" s="66"/>
      <c r="E15" s="54">
        <f t="shared" si="0"/>
        <v>0</v>
      </c>
      <c r="F15" s="116">
        <f t="shared" ref="F15:F21" si="2">D15*E15</f>
        <v>0</v>
      </c>
      <c r="G15" s="104">
        <f t="shared" si="1"/>
        <v>0</v>
      </c>
      <c r="H15" s="43"/>
      <c r="I15" t="s">
        <v>28</v>
      </c>
    </row>
    <row r="16" spans="1:12" ht="22.5" customHeight="1">
      <c r="B16" s="51" t="s">
        <v>30</v>
      </c>
      <c r="C16" s="60"/>
      <c r="D16" s="66"/>
      <c r="E16" s="54">
        <f t="shared" si="0"/>
        <v>0</v>
      </c>
      <c r="F16" s="116">
        <f t="shared" si="2"/>
        <v>0</v>
      </c>
      <c r="G16" s="104">
        <f t="shared" si="1"/>
        <v>0</v>
      </c>
      <c r="H16" s="43"/>
      <c r="I16" t="s">
        <v>28</v>
      </c>
    </row>
    <row r="17" spans="2:11" ht="22.5" customHeight="1">
      <c r="B17" s="51" t="s">
        <v>31</v>
      </c>
      <c r="C17" s="60"/>
      <c r="D17" s="66"/>
      <c r="E17" s="54">
        <f t="shared" si="0"/>
        <v>0</v>
      </c>
      <c r="F17" s="116">
        <f t="shared" si="2"/>
        <v>0</v>
      </c>
      <c r="G17" s="104">
        <f t="shared" si="1"/>
        <v>0</v>
      </c>
      <c r="H17" s="43"/>
      <c r="I17" t="s">
        <v>28</v>
      </c>
    </row>
    <row r="18" spans="2:11" ht="22.5" customHeight="1" thickBot="1">
      <c r="B18" s="52" t="s">
        <v>32</v>
      </c>
      <c r="C18" s="61"/>
      <c r="D18" s="67"/>
      <c r="E18" s="56">
        <f t="shared" si="0"/>
        <v>0</v>
      </c>
      <c r="F18" s="117">
        <f t="shared" si="2"/>
        <v>0</v>
      </c>
      <c r="G18" s="104">
        <f t="shared" si="1"/>
        <v>0</v>
      </c>
      <c r="H18" s="43"/>
      <c r="I18" t="s">
        <v>28</v>
      </c>
    </row>
    <row r="19" spans="2:11" ht="22.5" customHeight="1">
      <c r="B19" s="44" t="s">
        <v>33</v>
      </c>
      <c r="C19" s="62">
        <v>0</v>
      </c>
      <c r="D19" s="65"/>
      <c r="E19" s="53">
        <f>C19/$E$10</f>
        <v>0</v>
      </c>
      <c r="F19" s="115">
        <f t="shared" si="2"/>
        <v>0</v>
      </c>
      <c r="G19" s="103">
        <f t="shared" si="1"/>
        <v>0</v>
      </c>
      <c r="H19" s="71" t="s">
        <v>34</v>
      </c>
      <c r="I19" t="s">
        <v>28</v>
      </c>
    </row>
    <row r="20" spans="2:11" s="30" customFormat="1" ht="22.5" customHeight="1">
      <c r="B20" s="45" t="s">
        <v>35</v>
      </c>
      <c r="C20" s="63">
        <v>0</v>
      </c>
      <c r="D20" s="68"/>
      <c r="E20" s="55">
        <f t="shared" si="0"/>
        <v>0</v>
      </c>
      <c r="F20" s="118">
        <f t="shared" si="2"/>
        <v>0</v>
      </c>
      <c r="G20" s="105">
        <f t="shared" si="1"/>
        <v>0</v>
      </c>
      <c r="H20" s="46" t="s">
        <v>36</v>
      </c>
      <c r="I20" s="30" t="s">
        <v>28</v>
      </c>
    </row>
    <row r="21" spans="2:11" ht="22.5" customHeight="1" thickBot="1">
      <c r="B21" s="47" t="s">
        <v>37</v>
      </c>
      <c r="C21" s="64">
        <v>0</v>
      </c>
      <c r="D21" s="67"/>
      <c r="E21" s="56">
        <f t="shared" si="0"/>
        <v>0</v>
      </c>
      <c r="F21" s="117">
        <f t="shared" si="2"/>
        <v>0</v>
      </c>
      <c r="G21" s="106">
        <f t="shared" si="1"/>
        <v>0</v>
      </c>
      <c r="H21" s="43" t="s">
        <v>38</v>
      </c>
      <c r="I21" t="s">
        <v>28</v>
      </c>
    </row>
    <row r="22" spans="2:11" ht="22.5" customHeight="1" thickBot="1">
      <c r="B22" s="70" t="s">
        <v>39</v>
      </c>
      <c r="C22" s="155"/>
      <c r="D22" s="156"/>
      <c r="E22" s="157"/>
      <c r="F22" s="119">
        <f>SUM(F14:F21)</f>
        <v>0</v>
      </c>
      <c r="G22" s="153"/>
      <c r="H22" s="154"/>
    </row>
    <row r="23" spans="2:11" ht="22.5" customHeight="1">
      <c r="C23" s="111" t="s">
        <v>40</v>
      </c>
      <c r="D23" s="99">
        <f>SUM(D14:D18)</f>
        <v>0</v>
      </c>
      <c r="F23" s="111" t="s">
        <v>41</v>
      </c>
      <c r="G23" s="107">
        <f>SUM(G14:G18)</f>
        <v>0</v>
      </c>
      <c r="I23" s="2"/>
      <c r="J23" s="2"/>
    </row>
    <row r="24" spans="2:11" ht="22.5" customHeight="1">
      <c r="B24" s="3"/>
      <c r="C24" s="112" t="s">
        <v>42</v>
      </c>
      <c r="D24" s="100">
        <f>SUM(D19:D21)</f>
        <v>0</v>
      </c>
      <c r="F24" s="112" t="s">
        <v>43</v>
      </c>
      <c r="G24" s="108">
        <f>SUM(G19:G21)</f>
        <v>0</v>
      </c>
      <c r="I24" s="2"/>
      <c r="J24" s="2"/>
    </row>
    <row r="25" spans="2:11" ht="22.5" customHeight="1" thickBot="1">
      <c r="B25" s="3"/>
      <c r="C25" s="113" t="s">
        <v>44</v>
      </c>
      <c r="D25" s="101">
        <f>SUM(D14:D21)</f>
        <v>0</v>
      </c>
      <c r="F25" s="113" t="s">
        <v>45</v>
      </c>
      <c r="G25" s="109">
        <f>SUM(G14:G21)</f>
        <v>0</v>
      </c>
      <c r="I25" s="2"/>
    </row>
    <row r="26" spans="2:11" ht="15.75" thickBot="1">
      <c r="B26" s="3"/>
      <c r="C26" s="4"/>
      <c r="D26" s="18"/>
      <c r="E26" s="18"/>
      <c r="G26" s="69"/>
      <c r="H26" s="2"/>
      <c r="I26" s="2"/>
    </row>
    <row r="27" spans="2:11" ht="15.75" thickBot="1">
      <c r="B27" s="132" t="s">
        <v>46</v>
      </c>
      <c r="C27" s="133"/>
      <c r="D27" s="133"/>
      <c r="E27" s="133"/>
      <c r="F27" s="133"/>
      <c r="G27" s="133"/>
      <c r="H27" s="134"/>
      <c r="I27" s="2"/>
    </row>
    <row r="28" spans="2:11" ht="15.75" thickBot="1">
      <c r="B28" s="19" t="s">
        <v>47</v>
      </c>
      <c r="C28" s="19" t="s">
        <v>48</v>
      </c>
      <c r="D28" s="20" t="s">
        <v>39</v>
      </c>
      <c r="E28" s="135" t="s">
        <v>25</v>
      </c>
      <c r="F28" s="136"/>
      <c r="G28" s="136"/>
      <c r="H28" s="136"/>
      <c r="J28" s="132" t="s">
        <v>49</v>
      </c>
      <c r="K28" s="134"/>
    </row>
    <row r="29" spans="2:11" ht="22.5" customHeight="1">
      <c r="B29" s="163" t="s">
        <v>50</v>
      </c>
      <c r="C29" s="9" t="s">
        <v>51</v>
      </c>
      <c r="D29" s="12">
        <v>0</v>
      </c>
      <c r="E29" s="137" t="s">
        <v>52</v>
      </c>
      <c r="F29" s="138"/>
      <c r="G29" s="138"/>
      <c r="H29" s="139"/>
      <c r="J29" s="21" t="s">
        <v>53</v>
      </c>
      <c r="K29" s="22">
        <v>40000</v>
      </c>
    </row>
    <row r="30" spans="2:11" ht="22.5" customHeight="1">
      <c r="B30" s="164"/>
      <c r="C30" s="10" t="s">
        <v>54</v>
      </c>
      <c r="D30" s="40">
        <v>0</v>
      </c>
      <c r="E30" s="140" t="s">
        <v>55</v>
      </c>
      <c r="F30" s="141"/>
      <c r="G30" s="141"/>
      <c r="H30" s="142"/>
      <c r="J30" s="23" t="s">
        <v>56</v>
      </c>
      <c r="K30" s="24">
        <v>32</v>
      </c>
    </row>
    <row r="31" spans="2:11" ht="22.5" customHeight="1">
      <c r="B31" s="164"/>
      <c r="C31" s="10" t="s">
        <v>57</v>
      </c>
      <c r="D31" s="40">
        <v>0</v>
      </c>
      <c r="E31" s="140" t="s">
        <v>58</v>
      </c>
      <c r="F31" s="141"/>
      <c r="G31" s="141"/>
      <c r="H31" s="142"/>
      <c r="J31" s="23" t="s">
        <v>59</v>
      </c>
      <c r="K31" s="24">
        <v>90</v>
      </c>
    </row>
    <row r="32" spans="2:11" ht="22.5" customHeight="1">
      <c r="B32" s="164"/>
      <c r="C32" s="10" t="s">
        <v>60</v>
      </c>
      <c r="D32" s="40">
        <v>0</v>
      </c>
      <c r="E32" s="140" t="s">
        <v>61</v>
      </c>
      <c r="F32" s="141"/>
      <c r="G32" s="141"/>
      <c r="H32" s="142"/>
      <c r="J32" s="23" t="s">
        <v>62</v>
      </c>
      <c r="K32" s="25">
        <v>1</v>
      </c>
    </row>
    <row r="33" spans="1:14" ht="22.5" customHeight="1" thickBot="1">
      <c r="B33" s="164"/>
      <c r="C33" s="10" t="s">
        <v>63</v>
      </c>
      <c r="D33" s="40">
        <v>0</v>
      </c>
      <c r="E33" s="140" t="s">
        <v>64</v>
      </c>
      <c r="F33" s="141"/>
      <c r="G33" s="141"/>
      <c r="H33" s="142"/>
      <c r="J33" s="26" t="s">
        <v>65</v>
      </c>
      <c r="K33" s="27">
        <f>(K29/K31)*K30*K32</f>
        <v>14222.222222222223</v>
      </c>
    </row>
    <row r="34" spans="1:14" ht="22.5" customHeight="1">
      <c r="B34" s="164"/>
      <c r="C34" s="10" t="s">
        <v>66</v>
      </c>
      <c r="D34" s="40">
        <v>0</v>
      </c>
      <c r="E34" s="140" t="s">
        <v>67</v>
      </c>
      <c r="F34" s="141"/>
      <c r="G34" s="141"/>
      <c r="H34" s="142"/>
    </row>
    <row r="35" spans="1:14" ht="22.5" customHeight="1" thickBot="1">
      <c r="B35" s="165"/>
      <c r="C35" s="10" t="s">
        <v>68</v>
      </c>
      <c r="D35" s="41">
        <v>0</v>
      </c>
      <c r="E35" s="140" t="s">
        <v>69</v>
      </c>
      <c r="F35" s="141"/>
      <c r="G35" s="141"/>
      <c r="H35" s="142"/>
      <c r="J35" s="33" t="s">
        <v>70</v>
      </c>
      <c r="K35" s="33" t="s">
        <v>71</v>
      </c>
      <c r="L35" s="33" t="s">
        <v>72</v>
      </c>
      <c r="M35" s="33" t="s">
        <v>73</v>
      </c>
      <c r="N35" s="33" t="s">
        <v>74</v>
      </c>
    </row>
    <row r="36" spans="1:14" ht="22.5" customHeight="1" thickBot="1">
      <c r="B36" s="38" t="s">
        <v>75</v>
      </c>
      <c r="C36" s="114" t="s">
        <v>76</v>
      </c>
      <c r="D36" s="102">
        <v>0</v>
      </c>
      <c r="E36" s="169" t="s">
        <v>77</v>
      </c>
      <c r="F36" s="170"/>
      <c r="G36" s="170"/>
      <c r="H36" s="171"/>
      <c r="J36" s="31"/>
      <c r="K36" s="31"/>
      <c r="L36" s="31"/>
      <c r="M36" s="32"/>
      <c r="N36" s="32">
        <f>K36*L36*M36</f>
        <v>0</v>
      </c>
    </row>
    <row r="37" spans="1:14" ht="22.5" customHeight="1">
      <c r="B37" s="161" t="s">
        <v>78</v>
      </c>
      <c r="C37" s="10" t="s">
        <v>79</v>
      </c>
      <c r="D37" s="40">
        <f>SUM(F19:F21)</f>
        <v>0</v>
      </c>
      <c r="E37" s="140" t="s">
        <v>80</v>
      </c>
      <c r="F37" s="141"/>
      <c r="G37" s="141"/>
      <c r="H37" s="142"/>
      <c r="J37" s="28" t="s">
        <v>81</v>
      </c>
      <c r="K37" s="28"/>
      <c r="L37" s="28"/>
      <c r="M37" s="29">
        <v>500</v>
      </c>
      <c r="N37" s="29">
        <f>K37*L37*M37</f>
        <v>0</v>
      </c>
    </row>
    <row r="38" spans="1:14" ht="22.5" customHeight="1" thickBot="1">
      <c r="B38" s="162"/>
      <c r="C38" s="11" t="s">
        <v>82</v>
      </c>
      <c r="D38" s="40">
        <f>SUM(F14:F18)</f>
        <v>0</v>
      </c>
      <c r="E38" s="140" t="s">
        <v>83</v>
      </c>
      <c r="F38" s="141"/>
      <c r="G38" s="141"/>
      <c r="H38" s="142"/>
      <c r="J38" s="28" t="s">
        <v>84</v>
      </c>
      <c r="K38" s="28"/>
      <c r="L38" s="28"/>
      <c r="M38" s="29">
        <v>104</v>
      </c>
      <c r="N38" s="29"/>
    </row>
    <row r="39" spans="1:14" ht="22.5" customHeight="1" thickBot="1">
      <c r="B39" s="39" t="s">
        <v>85</v>
      </c>
      <c r="C39" s="8" t="s">
        <v>86</v>
      </c>
      <c r="D39" s="13">
        <v>0</v>
      </c>
      <c r="E39" s="140" t="s">
        <v>87</v>
      </c>
      <c r="F39" s="141"/>
      <c r="G39" s="141"/>
      <c r="H39" s="142"/>
      <c r="J39" s="28" t="s">
        <v>88</v>
      </c>
      <c r="K39" s="28"/>
      <c r="L39" s="28"/>
      <c r="M39" s="29">
        <v>1000</v>
      </c>
      <c r="N39" s="29">
        <f>K39*L39*M39</f>
        <v>0</v>
      </c>
    </row>
    <row r="40" spans="1:14" ht="22.5" customHeight="1" thickBot="1">
      <c r="B40" s="35" t="s">
        <v>89</v>
      </c>
      <c r="C40" s="36"/>
      <c r="D40" s="37">
        <f>SUM(D29:D39)</f>
        <v>0</v>
      </c>
      <c r="E40" s="140" t="s">
        <v>90</v>
      </c>
      <c r="F40" s="141"/>
      <c r="G40" s="141"/>
      <c r="H40" s="142"/>
      <c r="J40" s="28" t="s">
        <v>91</v>
      </c>
      <c r="K40" s="28"/>
      <c r="L40" s="28"/>
      <c r="M40" s="29">
        <v>232</v>
      </c>
      <c r="N40" s="29">
        <f>K40*L40*M40</f>
        <v>0</v>
      </c>
    </row>
    <row r="41" spans="1:14" ht="22.5" customHeight="1" thickBot="1">
      <c r="B41" s="5" t="s">
        <v>92</v>
      </c>
      <c r="C41" s="8" t="s">
        <v>93</v>
      </c>
      <c r="D41" s="14">
        <v>0</v>
      </c>
      <c r="E41" s="140" t="s">
        <v>94</v>
      </c>
      <c r="F41" s="141"/>
      <c r="G41" s="141"/>
      <c r="H41" s="142"/>
      <c r="J41" s="28" t="s">
        <v>74</v>
      </c>
      <c r="K41" s="28"/>
      <c r="L41" s="28"/>
      <c r="M41" s="29"/>
      <c r="N41" s="29">
        <f>SUBTOTAL(109,Tabla2[Total])</f>
        <v>0</v>
      </c>
    </row>
    <row r="42" spans="1:14" ht="22.5" customHeight="1" thickBot="1">
      <c r="B42" s="6" t="s">
        <v>95</v>
      </c>
      <c r="C42" s="8" t="s">
        <v>96</v>
      </c>
      <c r="D42" s="13">
        <f>(D40-D36)*0.25</f>
        <v>0</v>
      </c>
      <c r="E42" s="166" t="s">
        <v>97</v>
      </c>
      <c r="F42" s="167"/>
      <c r="G42" s="167"/>
      <c r="H42" s="168"/>
    </row>
    <row r="43" spans="1:14" ht="22.5" customHeight="1" thickBot="1">
      <c r="B43" s="7" t="s">
        <v>46</v>
      </c>
      <c r="C43" s="159">
        <f>D40+D41+D42</f>
        <v>0</v>
      </c>
      <c r="D43" s="160"/>
    </row>
    <row r="44" spans="1:14" ht="15.75" thickBot="1"/>
    <row r="45" spans="1:14" ht="15.75" thickBot="1">
      <c r="B45" s="135" t="s">
        <v>98</v>
      </c>
      <c r="C45" s="158"/>
    </row>
    <row r="46" spans="1:14" ht="22.5" customHeight="1" thickBot="1">
      <c r="A46" s="123"/>
      <c r="B46" s="124" t="s">
        <v>99</v>
      </c>
      <c r="C46" s="125" t="s">
        <v>100</v>
      </c>
      <c r="D46" s="125" t="s">
        <v>101</v>
      </c>
      <c r="E46" s="125" t="s">
        <v>102</v>
      </c>
      <c r="F46" s="125" t="s">
        <v>103</v>
      </c>
      <c r="G46" s="125" t="s">
        <v>104</v>
      </c>
      <c r="H46" s="125" t="s">
        <v>105</v>
      </c>
      <c r="I46" s="125" t="s">
        <v>106</v>
      </c>
      <c r="J46" s="125" t="s">
        <v>107</v>
      </c>
      <c r="K46" s="125" t="s">
        <v>108</v>
      </c>
      <c r="L46" s="126" t="s">
        <v>109</v>
      </c>
    </row>
    <row r="47" spans="1:14" ht="22.5" customHeight="1">
      <c r="B47" s="120" t="s">
        <v>110</v>
      </c>
      <c r="C47" s="120" t="s">
        <v>111</v>
      </c>
      <c r="D47" s="121">
        <f>D37+D38</f>
        <v>0</v>
      </c>
      <c r="E47" s="121">
        <f>SUM(D29:D35)+D39</f>
        <v>0</v>
      </c>
      <c r="F47" s="121">
        <f>D41</f>
        <v>0</v>
      </c>
      <c r="G47" s="121">
        <f>D36</f>
        <v>0</v>
      </c>
      <c r="H47" s="121">
        <f>D42</f>
        <v>0</v>
      </c>
      <c r="I47" s="121">
        <f>SUM(D47:H47)</f>
        <v>0</v>
      </c>
      <c r="J47" s="122">
        <v>1</v>
      </c>
      <c r="K47" s="121">
        <f>I47*J47</f>
        <v>0</v>
      </c>
      <c r="L47" s="121">
        <f>K47</f>
        <v>0</v>
      </c>
    </row>
    <row r="49" spans="2:3">
      <c r="B49" s="15" t="s">
        <v>112</v>
      </c>
      <c r="C49" s="15" t="s">
        <v>113</v>
      </c>
    </row>
    <row r="50" spans="2:3">
      <c r="B50" s="16"/>
      <c r="C50" s="17"/>
    </row>
  </sheetData>
  <mergeCells count="29">
    <mergeCell ref="J28:K28"/>
    <mergeCell ref="E40:H40"/>
    <mergeCell ref="E41:H41"/>
    <mergeCell ref="C43:D43"/>
    <mergeCell ref="B37:B38"/>
    <mergeCell ref="B29:B35"/>
    <mergeCell ref="E42:H42"/>
    <mergeCell ref="E36:H36"/>
    <mergeCell ref="B45:C45"/>
    <mergeCell ref="E31:H31"/>
    <mergeCell ref="E32:H32"/>
    <mergeCell ref="E33:H33"/>
    <mergeCell ref="E34:H34"/>
    <mergeCell ref="E35:H35"/>
    <mergeCell ref="E37:H37"/>
    <mergeCell ref="E38:H38"/>
    <mergeCell ref="E39:H39"/>
    <mergeCell ref="B2:F2"/>
    <mergeCell ref="B27:H27"/>
    <mergeCell ref="E28:H28"/>
    <mergeCell ref="E29:H29"/>
    <mergeCell ref="E30:H30"/>
    <mergeCell ref="B8:G8"/>
    <mergeCell ref="B9:G9"/>
    <mergeCell ref="C3:D3"/>
    <mergeCell ref="C5:D5"/>
    <mergeCell ref="C6:D6"/>
    <mergeCell ref="G22:H22"/>
    <mergeCell ref="C22:E22"/>
  </mergeCells>
  <hyperlinks>
    <hyperlink ref="D4" r:id="rId1" xr:uid="{00000000-0004-0000-0000-000000000000}"/>
  </hyperlinks>
  <pageMargins left="0.7" right="0.7" top="0.75" bottom="0.75" header="0.3" footer="0.3"/>
  <pageSetup paperSize="9" orientation="portrait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A9A45E5CB0754F8A9E4CC06C1BD963" ma:contentTypeVersion="68" ma:contentTypeDescription="Crear nuevo documento." ma:contentTypeScope="" ma:versionID="581a5e80fe6d00acac0ad179399b2b7c">
  <xsd:schema xmlns:xsd="http://www.w3.org/2001/XMLSchema" xmlns:xs="http://www.w3.org/2001/XMLSchema" xmlns:p="http://schemas.microsoft.com/office/2006/metadata/properties" xmlns:ns2="8d7571f2-ba1b-4de2-a768-88a0660b1e72" xmlns:ns3="5813ce02-022e-4766-b998-d65e1542e235" targetNamespace="http://schemas.microsoft.com/office/2006/metadata/properties" ma:root="true" ma:fieldsID="95aafbe333d9057f445c4862628e99ed" ns2:_="" ns3:_="">
    <xsd:import namespace="8d7571f2-ba1b-4de2-a768-88a0660b1e72"/>
    <xsd:import namespace="5813ce02-022e-4766-b998-d65e1542e23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_Flow_SignoffStatus" minOccurs="0"/>
                <xsd:element ref="ns2:ESTAD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25a29ab660f4e7791a7a63fd1582f8f" minOccurs="0"/>
                <xsd:element ref="ns3:TaxCatchAll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71f2-ba1b-4de2-a768-88a0660b1e72" elementFormDefault="qualified">
    <xsd:import namespace="http://schemas.microsoft.com/office/2006/documentManagement/types"/>
    <xsd:import namespace="http://schemas.microsoft.com/office/infopath/2007/PartnerControls"/>
    <xsd:element name="Descripci_x00f3_n" ma:index="2" nillable="true" ma:displayName="Descripción" ma:internalName="Descripci_x00f3_n" ma:readOnly="false">
      <xsd:simpleType>
        <xsd:restriction base="dms:Text">
          <xsd:maxLength value="255"/>
        </xsd:restriction>
      </xsd:simpleType>
    </xsd:element>
    <xsd:element name="_Flow_SignoffStatus" ma:index="4" nillable="true" ma:displayName="Estado de aprobación" ma:internalName="Estado_x0020_de_x0020_aprobaci_x00f3_n" ma:readOnly="false">
      <xsd:simpleType>
        <xsd:restriction base="dms:Text"/>
      </xsd:simpleType>
    </xsd:element>
    <xsd:element name="ESTADO" ma:index="5" nillable="true" ma:displayName="ESTADO" ma:internalName="ESTADO" ma:readOnly="false">
      <xsd:simpleType>
        <xsd:restriction base="dms:Unknown">
          <xsd:enumeration value="FINALIZADO"/>
          <xsd:enumeration value="PENDENTE"/>
          <xsd:enumeration value="A ESPERA DE FIRMA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25a29ab660f4e7791a7a63fd1582f8f" ma:index="14" nillable="true" ma:taxonomy="true" ma:internalName="l25a29ab660f4e7791a7a63fd1582f8f" ma:taxonomyFieldName="META" ma:displayName="Metadato Asociado" ma:readOnly="false" ma:default="" ma:fieldId="{525a29ab-660f-4e77-91a7-a63fd1582f8f}" ma:taxonomyMulti="true" ma:sspId="fc408bdd-cd0c-4f6d-91f0-56bd57e0e9d7" ma:termSetId="d9743661-0487-4729-9250-a2dcbb5687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Etiquetas de imagen" ma:readOnly="false" ma:fieldId="{5cf76f15-5ced-4ddc-b409-7134ff3c332f}" ma:taxonomyMulti="true" ma:sspId="fc408bdd-cd0c-4f6d-91f0-56bd57e0e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ce02-022e-4766-b998-d65e1542e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15" nillable="true" ma:displayName="Taxonomy Catch All Column" ma:hidden="true" ma:list="{1c669b21-f366-4335-bb5b-b2ca22b2406b}" ma:internalName="TaxCatchAll" ma:readOnly="false" ma:showField="CatchAllData" ma:web="5813ce02-022e-4766-b998-d65e1542e2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13ce02-022e-4766-b998-d65e1542e235">
      <Value>28</Value>
      <Value>97</Value>
    </TaxCatchAll>
    <_Flow_SignoffStatus xmlns="8d7571f2-ba1b-4de2-a768-88a0660b1e72" xsi:nil="true"/>
    <l25a29ab660f4e7791a7a63fd1582f8f xmlns="8d7571f2-ba1b-4de2-a768-88a0660b1e72">
      <Terms xmlns="http://schemas.microsoft.com/office/infopath/2007/PartnerControls">
        <TermInfo xmlns="http://schemas.microsoft.com/office/infopath/2007/PartnerControls">
          <TermName xmlns="http://schemas.microsoft.com/office/infopath/2007/PartnerControls">ORZAMENTO</TermName>
          <TermId xmlns="http://schemas.microsoft.com/office/infopath/2007/PartnerControls">2d0fbe1d-9683-4ea5-ab2d-cc499ab7412c</TermId>
        </TermInfo>
        <TermInfo xmlns="http://schemas.microsoft.com/office/infopath/2007/PartnerControls">
          <TermName xmlns="http://schemas.microsoft.com/office/infopath/2007/PartnerControls">HORIZON EUROPE</TermName>
          <TermId xmlns="http://schemas.microsoft.com/office/infopath/2007/PartnerControls">a5c121a9-ab6b-4712-bea9-285b4a6c7527</TermId>
        </TermInfo>
      </Terms>
    </l25a29ab660f4e7791a7a63fd1582f8f>
    <Descripci_x00f3_n xmlns="8d7571f2-ba1b-4de2-a768-88a0660b1e72">uso interno</Descripci_x00f3_n>
    <ESTADO xmlns="8d7571f2-ba1b-4de2-a768-88a0660b1e72" xsi:nil="true"/>
    <SharedWithUsers xmlns="5813ce02-022e-4766-b998-d65e1542e235">
      <UserInfo>
        <DisplayName>María Belén Montero Rodríguez</DisplayName>
        <AccountId>844</AccountId>
        <AccountType/>
      </UserInfo>
      <UserInfo>
        <DisplayName>Unidade de Apoio a Proxectos Europeos - OTRI</DisplayName>
        <AccountId>35</AccountId>
        <AccountType/>
      </UserInfo>
      <UserInfo>
        <DisplayName>Valerie Anne Bruynseraede</DisplayName>
        <AccountId>17</AccountId>
        <AccountType/>
      </UserInfo>
    </SharedWithUsers>
    <lcf76f155ced4ddcb4097134ff3c332f xmlns="8d7571f2-ba1b-4de2-a768-88a0660b1e7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8F3A87-5E76-4530-8FB5-08E307248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726506-7B5C-4E61-A7DC-1AA905B64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571f2-ba1b-4de2-a768-88a0660b1e72"/>
    <ds:schemaRef ds:uri="5813ce02-022e-4766-b998-d65e1542e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1420D9-4CBB-4AAD-AECE-121BB3A10466}">
  <ds:schemaRefs>
    <ds:schemaRef ds:uri="http://schemas.microsoft.com/office/2006/metadata/properties"/>
    <ds:schemaRef ds:uri="http://schemas.microsoft.com/office/infopath/2007/PartnerControls"/>
    <ds:schemaRef ds:uri="5813ce02-022e-4766-b998-d65e1542e235"/>
    <ds:schemaRef ds:uri="8d7571f2-ba1b-4de2-a768-88a0660b1e7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Personnel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Lacra</dc:creator>
  <cp:keywords/>
  <dc:description/>
  <cp:lastModifiedBy>Mónica Pérez Rama</cp:lastModifiedBy>
  <cp:revision/>
  <dcterms:created xsi:type="dcterms:W3CDTF">2020-06-03T15:53:51Z</dcterms:created>
  <dcterms:modified xsi:type="dcterms:W3CDTF">2024-04-26T11:20:55Z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0x010100ACA9A45E5CB0754F8A9E4CC06C1BD963</vt:lpwstr>
  </property>
  <property fmtid="{D5CDD505-2E9C-101B-9397-08002B2CF9AE}" pid="3" name="META">
    <vt:lpwstr>28;#ORZAMENTO|2d0fbe1d-9683-4ea5-ab2d-cc499ab7412c;#97;#HORIZON EUROPE|a5c121a9-ab6b-4712-bea9-285b4a6c7527</vt:lpwstr>
  </property>
  <property fmtid="{D5CDD505-2E9C-101B-9397-08002B2CF9AE}" pid="4" name="MediaServiceImageTags">
    <vt:lpwstr/>
  </property>
</Properties>
</file>